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ldo.javier\Desktop\ESTADOS FINANCIEROS COMPARATIVOS  AL CIERRE FISCAL 2024-2023\"/>
    </mc:Choice>
  </mc:AlternateContent>
  <xr:revisionPtr revIDLastSave="0" documentId="8_{EC2ECEE6-A46C-464F-971E-8C2ECC3D3EF3}" xr6:coauthVersionLast="47" xr6:coauthVersionMax="47" xr10:uidLastSave="{00000000-0000-0000-0000-000000000000}"/>
  <bookViews>
    <workbookView xWindow="-120" yWindow="-120" windowWidth="20730" windowHeight="11040" xr2:uid="{0BCAACB2-2377-462B-B27E-AC7E68FA437D}"/>
  </bookViews>
  <sheets>
    <sheet name="Est. de Rendimiento Fin" sheetId="1" r:id="rId1"/>
  </sheets>
  <externalReferences>
    <externalReference r:id="rId2"/>
  </externalReferences>
  <definedNames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B20" i="1"/>
  <c r="D19" i="1"/>
  <c r="B19" i="1"/>
  <c r="D18" i="1"/>
  <c r="B18" i="1"/>
  <c r="D17" i="1"/>
  <c r="B17" i="1"/>
  <c r="D16" i="1"/>
  <c r="D21" i="1" s="1"/>
  <c r="B16" i="1"/>
  <c r="B21" i="1" s="1"/>
  <c r="D12" i="1"/>
  <c r="B12" i="1"/>
  <c r="D11" i="1"/>
  <c r="B11" i="1"/>
  <c r="D10" i="1"/>
  <c r="D13" i="1" s="1"/>
  <c r="B10" i="1"/>
  <c r="B13" i="1" s="1"/>
  <c r="B22" i="1" s="1"/>
  <c r="D22" i="1" l="1"/>
</calcChain>
</file>

<file path=xl/sharedStrings.xml><?xml version="1.0" encoding="utf-8"?>
<sst xmlns="http://schemas.openxmlformats.org/spreadsheetml/2006/main" count="25" uniqueCount="25">
  <si>
    <t>Defensa Civil</t>
  </si>
  <si>
    <t>Estado de Rendimiento Financiero</t>
  </si>
  <si>
    <t>Del ejercicio terminado al 31 de diciembre de 2024 y 2023</t>
  </si>
  <si>
    <t>(Valores en RD$)</t>
  </si>
  <si>
    <t>Ingresos (Nota  16, 17, 18 y 19)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</si>
  <si>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</si>
  <si>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</si>
  <si>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</si>
  <si>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</si>
  <si>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</si>
  <si>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Gastos (Notas  20, 21, 22, 23 y 24  )</t>
  </si>
  <si>
    <t>Sueldos, salarios y beneficios a empleados</t>
  </si>
  <si>
    <t>Subvenciones y otros pagos por transferencias</t>
  </si>
  <si>
    <t>Suministros y material para consumo</t>
  </si>
  <si>
    <t>Gasto de depreciación y amortización</t>
  </si>
  <si>
    <t>Otros gastos</t>
  </si>
  <si>
    <t>Total gastos</t>
  </si>
  <si>
    <t>Resultado del período (ahorro / desahorro)</t>
  </si>
  <si>
    <t>Las notas en las páginas 7 a 15 son parte integral de estos Estados Financieros.</t>
  </si>
  <si>
    <t>___________________________</t>
  </si>
  <si>
    <t>Firma del Director o Presidente</t>
  </si>
  <si>
    <t>Firma del Financiero</t>
  </si>
  <si>
    <t>________________________________</t>
  </si>
  <si>
    <t>Firma del Enc. Administrativo</t>
  </si>
  <si>
    <t>Firma del Contador.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</si>
</sst>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theme="1"/>
      <name val="Calibri"/>
      <family val="2"/>
      <scheme val="minor"/>
    </font>
    <font>
      <sz val="12"/>
      <color rgb="FF231F2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" fontId="3" fillId="0" borderId="0" xfId="0" applyNumberFormat="1" applyFont="1"/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41" fontId="5" fillId="2" borderId="0" xfId="0" applyNumberFormat="1" applyFont="1" applyFill="1" applyAlignment="1">
      <alignment vertical="center"/>
    </xf>
    <xf numFmtId="164" fontId="3" fillId="0" borderId="0" xfId="1" applyFont="1"/>
    <xf numFmtId="41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1" fontId="3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4" fillId="3" borderId="0" xfId="0" applyFont="1" applyFill="1" applyAlignment="1">
      <alignment horizontal="left" vertical="center"/>
    </xf>
    <xf numFmtId="41" fontId="4" fillId="3" borderId="0" xfId="0" applyNumberFormat="1" applyFont="1" applyFill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2" fillId="3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horizontal="right"/>
    </xf>
    <xf numFmtId="43" fontId="3" fillId="0" borderId="0" xfId="0" applyNumberFormat="1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ynaldo.javier\Desktop\ESTADOS%20FINANCIEROS%20COMPARATIVOS%20%20AL%20CIERRE%20FISCAL%202024-2023\Estados%20Financieros%20Comparativos%202024-2023.xlsx" TargetMode="External"/><Relationship Id="rId1" Type="http://schemas.openxmlformats.org/officeDocument/2006/relationships/externalLinkPath" Target="Estados%20Financieros%20Comparativos%202024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Situación"/>
      <sheetName val="Est. de Rendimiento Fin"/>
      <sheetName val="Hoja1"/>
      <sheetName val="Hoja2"/>
      <sheetName val="Hoja4"/>
      <sheetName val="Hoja5"/>
      <sheetName val="Hoja6"/>
      <sheetName val="Hoja7"/>
      <sheetName val="Hoja8"/>
      <sheetName val="Hoja9"/>
      <sheetName val="Cambio del Patrimonio"/>
      <sheetName val="Flujo de Efectivo"/>
      <sheetName val="Estado de los Importes consolid"/>
      <sheetName val="NOTAS 7 AL 48 "/>
      <sheetName val="INGRESO POR DONACIONES"/>
      <sheetName val="RECLAS-POLIZA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62">
          <cell r="F162">
            <v>27010000</v>
          </cell>
          <cell r="H162">
            <v>20020000</v>
          </cell>
        </row>
        <row r="179">
          <cell r="F179">
            <v>254233019.03999999</v>
          </cell>
          <cell r="H179">
            <v>217535483</v>
          </cell>
        </row>
        <row r="188">
          <cell r="F188">
            <v>42497541.039999999</v>
          </cell>
        </row>
        <row r="202">
          <cell r="F202">
            <v>2633398.96</v>
          </cell>
          <cell r="H202">
            <v>1682988.02</v>
          </cell>
        </row>
        <row r="227">
          <cell r="F227">
            <v>160949505.81</v>
          </cell>
          <cell r="H227">
            <v>142294387.71000004</v>
          </cell>
        </row>
        <row r="243">
          <cell r="F243">
            <v>1803899.3</v>
          </cell>
          <cell r="H243">
            <v>7877826.96</v>
          </cell>
        </row>
        <row r="289">
          <cell r="F289">
            <v>36889021.75</v>
          </cell>
          <cell r="H289">
            <v>32259587.640000001</v>
          </cell>
        </row>
        <row r="295">
          <cell r="F295">
            <v>25482007.149999999</v>
          </cell>
          <cell r="H295">
            <v>21219855.640000001</v>
          </cell>
        </row>
        <row r="332">
          <cell r="F332">
            <v>67258238.430000007</v>
          </cell>
          <cell r="H332">
            <v>46289683.279999994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B864F-487C-4CB1-BCA4-9C52D5E356DE}">
  <dimension ref="A1:I34"/>
  <sheetViews>
    <sheetView tabSelected="1" zoomScale="130" zoomScaleNormal="130" workbookViewId="0">
      <selection activeCell="A2" sqref="A2:D2"/>
    </sheetView>
  </sheetViews>
  <sheetFormatPr baseColWidth="10" defaultColWidth="11.42578125" defaultRowHeight="15.75" x14ac:dyDescent="0.25"/>
  <cols>
    <col min="1" max="1" width="49.140625" style="2" customWidth="1"/>
    <col min="2" max="2" width="17.85546875" style="2" customWidth="1"/>
    <col min="3" max="3" width="2.28515625" style="2" customWidth="1"/>
    <col min="4" max="4" width="17.85546875" style="2" customWidth="1"/>
    <col min="5" max="5" width="17.28515625" style="2" customWidth="1"/>
    <col min="6" max="6" width="18" style="2" customWidth="1"/>
    <col min="7" max="8" width="14.5703125" style="2" bestFit="1" customWidth="1"/>
    <col min="9" max="16384" width="11.42578125" style="2"/>
  </cols>
  <sheetData>
    <row r="1" spans="1:9" ht="93" customHeight="1" x14ac:dyDescent="0.25">
      <c r="A1" s="1" t="s">
        <v>0</v>
      </c>
      <c r="B1" s="1"/>
      <c r="C1" s="1"/>
      <c r="D1" s="1"/>
    </row>
    <row r="2" spans="1:9" x14ac:dyDescent="0.25">
      <c r="A2" s="3" t="s">
        <v>1</v>
      </c>
      <c r="B2" s="3"/>
      <c r="C2" s="3"/>
      <c r="D2" s="3"/>
    </row>
    <row r="3" spans="1:9" x14ac:dyDescent="0.25">
      <c r="A3" s="3" t="s">
        <v>2</v>
      </c>
      <c r="B3" s="3"/>
      <c r="C3" s="3"/>
      <c r="D3" s="3"/>
    </row>
    <row r="4" spans="1:9" x14ac:dyDescent="0.25">
      <c r="A4" s="3" t="s">
        <v>3</v>
      </c>
      <c r="B4" s="3"/>
      <c r="C4" s="3"/>
      <c r="D4" s="3"/>
    </row>
    <row r="5" spans="1:9" x14ac:dyDescent="0.25">
      <c r="A5" s="4"/>
      <c r="B5" s="4"/>
      <c r="C5" s="4"/>
      <c r="D5" s="4"/>
    </row>
    <row r="6" spans="1:9" x14ac:dyDescent="0.25">
      <c r="A6" s="4"/>
      <c r="B6" s="4"/>
      <c r="C6" s="4"/>
      <c r="D6" s="4"/>
    </row>
    <row r="7" spans="1:9" x14ac:dyDescent="0.25">
      <c r="B7" s="4">
        <v>2024</v>
      </c>
      <c r="C7" s="4"/>
      <c r="D7" s="4">
        <v>2023</v>
      </c>
    </row>
    <row r="8" spans="1:9" x14ac:dyDescent="0.25">
      <c r="A8" s="5" t="s">
        <v>4</v>
      </c>
      <c r="B8" s="6"/>
      <c r="C8" s="6"/>
      <c r="D8" s="6"/>
    </row>
    <row r="9" spans="1:9" hidden="1" x14ac:dyDescent="0.25">
      <c r="A9" s="7" t="s">
        <v>5</v>
      </c>
      <c r="B9" s="8">
        <v>0</v>
      </c>
      <c r="C9" s="8"/>
      <c r="D9" s="8">
        <v>0</v>
      </c>
    </row>
    <row r="10" spans="1:9" x14ac:dyDescent="0.25">
      <c r="A10" s="7" t="s">
        <v>6</v>
      </c>
      <c r="B10" s="9">
        <f>'[1]NOTAS 7 AL 48 '!F162</f>
        <v>27010000</v>
      </c>
      <c r="C10" s="9"/>
      <c r="D10" s="9">
        <f>'[1]NOTAS 7 AL 48 '!H162</f>
        <v>20020000</v>
      </c>
      <c r="E10" s="6"/>
      <c r="F10" s="10"/>
      <c r="G10" s="11"/>
      <c r="H10" s="11"/>
      <c r="I10" s="11"/>
    </row>
    <row r="11" spans="1:9" x14ac:dyDescent="0.25">
      <c r="A11" s="7" t="s">
        <v>7</v>
      </c>
      <c r="B11" s="9">
        <f>+'[1]NOTAS 7 AL 48 '!F179+'[1]NOTAS 7 AL 48 '!F188</f>
        <v>296730560.07999998</v>
      </c>
      <c r="C11" s="9"/>
      <c r="D11" s="9">
        <f>'[1]NOTAS 7 AL 48 '!H179</f>
        <v>217535483</v>
      </c>
      <c r="E11" s="6"/>
      <c r="F11" s="10"/>
      <c r="G11" s="11"/>
      <c r="H11" s="11"/>
      <c r="I11" s="11"/>
    </row>
    <row r="12" spans="1:9" x14ac:dyDescent="0.25">
      <c r="A12" s="7" t="s">
        <v>8</v>
      </c>
      <c r="B12" s="9">
        <f>+'[1]NOTAS 7 AL 48 '!F202</f>
        <v>2633398.96</v>
      </c>
      <c r="C12" s="9"/>
      <c r="D12" s="9">
        <f>'[1]NOTAS 7 AL 48 '!H202</f>
        <v>1682988.02</v>
      </c>
      <c r="E12" s="6"/>
      <c r="F12" s="10"/>
      <c r="G12" s="11"/>
      <c r="H12" s="11"/>
      <c r="I12" s="11"/>
    </row>
    <row r="13" spans="1:9" x14ac:dyDescent="0.25">
      <c r="A13" s="5" t="s">
        <v>9</v>
      </c>
      <c r="B13" s="12">
        <f>SUM(B9:B12)</f>
        <v>326373959.03999996</v>
      </c>
      <c r="C13" s="12"/>
      <c r="D13" s="12">
        <f>SUM(D9:D12)</f>
        <v>239238471.02000001</v>
      </c>
      <c r="E13" s="6"/>
      <c r="G13" s="11"/>
      <c r="H13" s="11"/>
      <c r="I13" s="11"/>
    </row>
    <row r="14" spans="1:9" x14ac:dyDescent="0.25">
      <c r="A14" s="13"/>
      <c r="B14" s="14"/>
      <c r="C14" s="14"/>
      <c r="D14" s="14"/>
      <c r="F14" s="6"/>
      <c r="G14" s="11"/>
      <c r="H14" s="11"/>
      <c r="I14" s="11"/>
    </row>
    <row r="15" spans="1:9" x14ac:dyDescent="0.25">
      <c r="A15" s="15" t="s">
        <v>10</v>
      </c>
      <c r="B15" s="14"/>
      <c r="C15" s="14"/>
      <c r="D15" s="14"/>
      <c r="F15" s="6"/>
    </row>
    <row r="16" spans="1:9" x14ac:dyDescent="0.25">
      <c r="A16" s="7" t="s">
        <v>11</v>
      </c>
      <c r="B16" s="9">
        <f>+'[1]NOTAS 7 AL 48 '!F227</f>
        <v>160949505.81</v>
      </c>
      <c r="C16" s="9"/>
      <c r="D16" s="9">
        <f>+'[1]NOTAS 7 AL 48 '!H227</f>
        <v>142294387.71000004</v>
      </c>
      <c r="F16" s="6"/>
    </row>
    <row r="17" spans="1:7" x14ac:dyDescent="0.25">
      <c r="A17" s="16" t="s">
        <v>12</v>
      </c>
      <c r="B17" s="17">
        <f>'[1]NOTAS 7 AL 48 '!F243</f>
        <v>1803899.3</v>
      </c>
      <c r="C17" s="17"/>
      <c r="D17" s="17">
        <f>'[1]NOTAS 7 AL 48 '!H243</f>
        <v>7877826.96</v>
      </c>
      <c r="E17" s="6"/>
      <c r="F17" s="6"/>
    </row>
    <row r="18" spans="1:7" x14ac:dyDescent="0.25">
      <c r="A18" s="16" t="s">
        <v>13</v>
      </c>
      <c r="B18" s="17">
        <f>+'[1]NOTAS 7 AL 48 '!F289</f>
        <v>36889021.75</v>
      </c>
      <c r="C18" s="17"/>
      <c r="D18" s="17">
        <f>+'[1]NOTAS 7 AL 48 '!H289</f>
        <v>32259587.640000001</v>
      </c>
      <c r="E18" s="6"/>
      <c r="F18" s="6"/>
      <c r="G18" s="6"/>
    </row>
    <row r="19" spans="1:7" x14ac:dyDescent="0.25">
      <c r="A19" s="16" t="s">
        <v>14</v>
      </c>
      <c r="B19" s="17">
        <f>+'[1]NOTAS 7 AL 48 '!F295</f>
        <v>25482007.149999999</v>
      </c>
      <c r="C19" s="17"/>
      <c r="D19" s="17">
        <f>+'[1]NOTAS 7 AL 48 '!H295</f>
        <v>21219855.640000001</v>
      </c>
    </row>
    <row r="20" spans="1:7" x14ac:dyDescent="0.25">
      <c r="A20" s="16" t="s">
        <v>15</v>
      </c>
      <c r="B20" s="17">
        <f>'[1]NOTAS 7 AL 48 '!F332</f>
        <v>67258238.430000007</v>
      </c>
      <c r="C20" s="17"/>
      <c r="D20" s="17">
        <f>'[1]NOTAS 7 AL 48 '!H332</f>
        <v>46289683.279999994</v>
      </c>
      <c r="F20" s="6"/>
    </row>
    <row r="21" spans="1:7" x14ac:dyDescent="0.25">
      <c r="A21" s="5" t="s">
        <v>16</v>
      </c>
      <c r="B21" s="12">
        <f>SUM(B16:B20)</f>
        <v>292382672.44000006</v>
      </c>
      <c r="C21" s="18"/>
      <c r="D21" s="12">
        <f>SUM(D16:D20)</f>
        <v>249941341.23000005</v>
      </c>
      <c r="E21" s="6"/>
    </row>
    <row r="22" spans="1:7" x14ac:dyDescent="0.25">
      <c r="A22" s="5" t="s">
        <v>17</v>
      </c>
      <c r="B22" s="19">
        <f>B13-B21</f>
        <v>33991286.599999905</v>
      </c>
      <c r="C22" s="19"/>
      <c r="D22" s="19">
        <f t="shared" ref="D22" si="0">D13-D21</f>
        <v>-10702870.210000038</v>
      </c>
      <c r="E22" s="6"/>
    </row>
    <row r="23" spans="1:7" x14ac:dyDescent="0.25">
      <c r="A23" s="13"/>
      <c r="B23" s="20"/>
      <c r="C23" s="20"/>
      <c r="D23" s="20"/>
    </row>
    <row r="24" spans="1:7" x14ac:dyDescent="0.25">
      <c r="A24" s="13"/>
      <c r="B24" s="20"/>
      <c r="C24" s="20"/>
      <c r="D24" s="20"/>
      <c r="E24" s="21"/>
    </row>
    <row r="25" spans="1:7" x14ac:dyDescent="0.25">
      <c r="A25" s="22" t="s">
        <v>18</v>
      </c>
    </row>
    <row r="26" spans="1:7" x14ac:dyDescent="0.25">
      <c r="A26" s="22"/>
    </row>
    <row r="27" spans="1:7" x14ac:dyDescent="0.25">
      <c r="A27" s="22"/>
    </row>
    <row r="28" spans="1:7" x14ac:dyDescent="0.25">
      <c r="A28" s="22"/>
    </row>
    <row r="29" spans="1:7" x14ac:dyDescent="0.25">
      <c r="A29" s="23" t="s">
        <v>19</v>
      </c>
      <c r="B29" s="24"/>
      <c r="C29" s="24"/>
      <c r="D29" s="24"/>
    </row>
    <row r="30" spans="1:7" x14ac:dyDescent="0.25">
      <c r="A30" s="25" t="s">
        <v>20</v>
      </c>
      <c r="B30" s="26" t="s">
        <v>21</v>
      </c>
      <c r="C30" s="26"/>
      <c r="D30" s="26"/>
    </row>
    <row r="33" spans="1:4" x14ac:dyDescent="0.25">
      <c r="A33" s="25" t="s">
        <v>22</v>
      </c>
      <c r="B33" s="24"/>
      <c r="C33" s="24"/>
      <c r="D33" s="24"/>
    </row>
    <row r="34" spans="1:4" x14ac:dyDescent="0.25">
      <c r="A34" s="25" t="s">
        <v>23</v>
      </c>
      <c r="B34" s="26" t="s">
        <v>24</v>
      </c>
      <c r="C34" s="26"/>
      <c r="D34" s="26"/>
    </row>
  </sheetData>
  <mergeCells count="6">
    <mergeCell ref="A1:D1"/>
    <mergeCell ref="A2:D2"/>
    <mergeCell ref="A3:D3"/>
    <mergeCell ref="A4:D4"/>
    <mergeCell ref="B30:D30"/>
    <mergeCell ref="B34:D34"/>
  </mergeCells>
  <pageMargins left="0.70866141732283472" right="0.70866141732283472" top="1.5354330708661419" bottom="0.74803149606299213" header="0.31496062992125984" footer="0.31496062992125984"/>
  <pageSetup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Est. de Rendimiento 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Reynaldo Javier</dc:creator>
  <cp:lastModifiedBy>Reynaldo Javier</cp:lastModifiedBy>
  <dcterms:created xsi:type="dcterms:W3CDTF">2025-01-23T20:12:59Z</dcterms:created>
  <dcterms:modified xsi:type="dcterms:W3CDTF">2025-01-23T20:13:21Z</dcterms:modified>
</cp:coreProperties>
</file>